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consipspa-my.sharepoint.com/personal/giuliano_salvia_consip_it/Documents/ID2843 - WDM - Shared folder/da Luglio/PUBBLICAZIONE/WORD/DEFINITIVI/"/>
    </mc:Choice>
  </mc:AlternateContent>
  <xr:revisionPtr revIDLastSave="418" documentId="11_F25DC773A252ABDACC1048AEB91A76145BDE58EC" xr6:coauthVersionLast="47" xr6:coauthVersionMax="47" xr10:uidLastSave="{079D5C9A-89B2-4076-9592-363B9BE1317B}"/>
  <bookViews>
    <workbookView xWindow="-120" yWindow="-120" windowWidth="29040" windowHeight="15720" xr2:uid="{00000000-000D-0000-FFFF-FFFF00000000}"/>
  </bookViews>
  <sheets>
    <sheet name="Foglio di ausil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D29" i="1"/>
  <c r="E29" i="1" s="1"/>
  <c r="E33" i="1" l="1"/>
  <c r="F36" i="1" s="1"/>
  <c r="F30" i="1"/>
  <c r="F32" i="1"/>
  <c r="F31" i="1"/>
  <c r="F35" i="1" l="1"/>
  <c r="F34" i="1"/>
  <c r="G12" i="1"/>
  <c r="H12" i="1"/>
  <c r="G24" i="1"/>
  <c r="G11" i="1"/>
  <c r="G10" i="1"/>
  <c r="G9" i="1"/>
  <c r="G8" i="1"/>
  <c r="G7" i="1"/>
  <c r="G6" i="1"/>
  <c r="G4" i="1"/>
  <c r="H24" i="1"/>
  <c r="H11" i="1"/>
  <c r="H10" i="1"/>
  <c r="H9" i="1"/>
  <c r="H8" i="1"/>
  <c r="H7" i="1"/>
  <c r="H6" i="1"/>
  <c r="H4" i="1"/>
  <c r="H25" i="1" l="1"/>
  <c r="G25" i="1"/>
</calcChain>
</file>

<file path=xl/sharedStrings.xml><?xml version="1.0" encoding="utf-8"?>
<sst xmlns="http://schemas.openxmlformats.org/spreadsheetml/2006/main" count="60" uniqueCount="46">
  <si>
    <t>OFFERTA ECONOMICA</t>
  </si>
  <si>
    <t>Base d'Asta</t>
  </si>
  <si>
    <t>Prezzo Globale Offerto</t>
  </si>
  <si>
    <t>Servizi</t>
  </si>
  <si>
    <t>BASE D'ASTA</t>
  </si>
  <si>
    <t>PREZZO OFFERTO</t>
  </si>
  <si>
    <r>
      <rPr>
        <b/>
        <sz val="10"/>
        <rFont val="Arial"/>
        <family val="2"/>
      </rPr>
      <t>Servizio Base di interconnessione WDM</t>
    </r>
    <r>
      <rPr>
        <sz val="10"/>
        <rFont val="Arial"/>
        <family val="2"/>
      </rPr>
      <t xml:space="preserve">
Canone mensile per singola Lambda 10G - </t>
    </r>
    <r>
      <rPr>
        <b/>
        <sz val="10"/>
        <rFont val="Arial"/>
        <family val="2"/>
      </rPr>
      <t>Collegamenti urbani</t>
    </r>
  </si>
  <si>
    <t>-</t>
  </si>
  <si>
    <r>
      <rPr>
        <b/>
        <sz val="10"/>
        <rFont val="Arial"/>
        <family val="2"/>
      </rPr>
      <t>Servizio Base di interconnessione WDM</t>
    </r>
    <r>
      <rPr>
        <sz val="10"/>
        <rFont val="Arial"/>
        <family val="2"/>
      </rPr>
      <t xml:space="preserve">
Canone mensile per singola Lambda 10G - </t>
    </r>
    <r>
      <rPr>
        <b/>
        <sz val="10"/>
        <rFont val="Arial"/>
        <family val="2"/>
      </rPr>
      <t>Collegamento Extra Urbano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(Sogei DR)</t>
    </r>
  </si>
  <si>
    <r>
      <t xml:space="preserve">Servizio opzionale di </t>
    </r>
    <r>
      <rPr>
        <b/>
        <sz val="10"/>
        <rFont val="Arial"/>
        <family val="2"/>
      </rPr>
      <t>Ampliamento di banda Lambda 100G</t>
    </r>
  </si>
  <si>
    <r>
      <t>Servizio opzionale di</t>
    </r>
    <r>
      <rPr>
        <b/>
        <sz val="10"/>
        <rFont val="Arial"/>
        <family val="2"/>
      </rPr>
      <t xml:space="preserve"> Ampliamento di banda Lambda 10G</t>
    </r>
  </si>
  <si>
    <r>
      <t>Servizio opzionale di</t>
    </r>
    <r>
      <rPr>
        <b/>
        <sz val="10"/>
        <rFont val="Arial"/>
        <family val="2"/>
      </rPr>
      <t xml:space="preserve"> Ampliamento di banda Lambda 2,5G</t>
    </r>
  </si>
  <si>
    <r>
      <t xml:space="preserve">Servizio opzionale di </t>
    </r>
    <r>
      <rPr>
        <b/>
        <sz val="10"/>
        <rFont val="Arial"/>
        <family val="2"/>
      </rPr>
      <t xml:space="preserve">Nuovo collegamento </t>
    </r>
    <r>
      <rPr>
        <sz val="10"/>
        <rFont val="Arial"/>
        <family val="2"/>
      </rPr>
      <t xml:space="preserve">
Canone mensile per singola Lambda 10G</t>
    </r>
  </si>
  <si>
    <r>
      <t xml:space="preserve">Servizio opzionale di </t>
    </r>
    <r>
      <rPr>
        <b/>
        <sz val="10"/>
        <rFont val="Arial"/>
        <family val="2"/>
      </rPr>
      <t>Nuovo Collegamento</t>
    </r>
    <r>
      <rPr>
        <sz val="10"/>
        <rFont val="Arial"/>
        <family val="2"/>
      </rPr>
      <t xml:space="preserve">  - Una Tantum - Fascia A</t>
    </r>
  </si>
  <si>
    <r>
      <t xml:space="preserve">Servizio opzionale di </t>
    </r>
    <r>
      <rPr>
        <b/>
        <sz val="10"/>
        <rFont val="Arial"/>
        <family val="2"/>
      </rPr>
      <t>Nuovo Collegamento</t>
    </r>
    <r>
      <rPr>
        <sz val="10"/>
        <rFont val="Arial"/>
        <family val="2"/>
      </rPr>
      <t xml:space="preserve">  - Una Tantum - Fascia B</t>
    </r>
  </si>
  <si>
    <r>
      <t xml:space="preserve">Servizio opzionale di </t>
    </r>
    <r>
      <rPr>
        <b/>
        <sz val="10"/>
        <rFont val="Arial"/>
        <family val="2"/>
      </rPr>
      <t>Nuovo Collegamento</t>
    </r>
    <r>
      <rPr>
        <sz val="10"/>
        <rFont val="Arial"/>
        <family val="2"/>
      </rPr>
      <t xml:space="preserve">  - Una Tantum - Fascia C</t>
    </r>
  </si>
  <si>
    <r>
      <t xml:space="preserve">Servizio opzionale di </t>
    </r>
    <r>
      <rPr>
        <b/>
        <sz val="10"/>
        <rFont val="Arial"/>
        <family val="2"/>
      </rPr>
      <t>Nuovo Collegamento</t>
    </r>
    <r>
      <rPr>
        <sz val="10"/>
        <rFont val="Arial"/>
        <family val="2"/>
      </rPr>
      <t xml:space="preserve">  - Una Tantum - Fascia D</t>
    </r>
  </si>
  <si>
    <r>
      <t xml:space="preserve">Servizio Opzionale di </t>
    </r>
    <r>
      <rPr>
        <b/>
        <sz val="10"/>
        <rFont val="Arial"/>
        <family val="2"/>
      </rPr>
      <t>Variazione Interfacce - n° 2 GbE  (1 Gbps cad.)</t>
    </r>
  </si>
  <si>
    <r>
      <t xml:space="preserve">Servizio Opzionale di </t>
    </r>
    <r>
      <rPr>
        <b/>
        <sz val="10"/>
        <rFont val="Arial"/>
        <family val="2"/>
      </rPr>
      <t>Variazione Interfacce - n° 1 FC 2 Gbps</t>
    </r>
  </si>
  <si>
    <r>
      <t xml:space="preserve">Servizio Opzionale di </t>
    </r>
    <r>
      <rPr>
        <b/>
        <sz val="10"/>
        <rFont val="Arial"/>
        <family val="2"/>
      </rPr>
      <t>Variazione Interfacce - n. 1 10GbE (10 Gbps)</t>
    </r>
  </si>
  <si>
    <r>
      <t xml:space="preserve">Servizio Opzionale di </t>
    </r>
    <r>
      <rPr>
        <b/>
        <sz val="10"/>
        <rFont val="Arial"/>
        <family val="2"/>
      </rPr>
      <t>Variazione Interfacce - n. 1 FC (8 Gbps)</t>
    </r>
  </si>
  <si>
    <r>
      <t xml:space="preserve">Servizio Opzionale di </t>
    </r>
    <r>
      <rPr>
        <b/>
        <sz val="10"/>
        <rFont val="Arial"/>
        <family val="2"/>
      </rPr>
      <t>Variazione Interfacce - n. 2 FC (4 Gbps cad)</t>
    </r>
  </si>
  <si>
    <r>
      <t xml:space="preserve">Servizio Opzionale di </t>
    </r>
    <r>
      <rPr>
        <b/>
        <sz val="10"/>
        <rFont val="Arial"/>
        <family val="2"/>
      </rPr>
      <t>Variazione Interfacce - n. 4 FC (2 Gbps cad)</t>
    </r>
  </si>
  <si>
    <r>
      <t xml:space="preserve">Servizio Opzionale di </t>
    </r>
    <r>
      <rPr>
        <b/>
        <sz val="10"/>
        <rFont val="Arial"/>
        <family val="2"/>
      </rPr>
      <t>Variazione Interfacce - n. 8 GbE (1 Gbps cad)</t>
    </r>
  </si>
  <si>
    <r>
      <t xml:space="preserve">Servizio Opzionale di </t>
    </r>
    <r>
      <rPr>
        <b/>
        <sz val="10"/>
        <rFont val="Arial"/>
        <family val="2"/>
      </rPr>
      <t>Variazione Interfacce - n. 1 100GbE (100 Gbps)</t>
    </r>
  </si>
  <si>
    <r>
      <t xml:space="preserve">Servizio Opzionale di </t>
    </r>
    <r>
      <rPr>
        <b/>
        <sz val="10"/>
        <rFont val="Arial"/>
        <family val="2"/>
      </rPr>
      <t>Variazione Interfacce - n. 8 10GbE (10 Gbps cad.)</t>
    </r>
  </si>
  <si>
    <r>
      <t xml:space="preserve">Servizio Opzionale di </t>
    </r>
    <r>
      <rPr>
        <b/>
        <sz val="10"/>
        <rFont val="Arial"/>
        <family val="2"/>
      </rPr>
      <t>Variazione Interfacce - n. 2 40GbE (40Gbps cad.)</t>
    </r>
  </si>
  <si>
    <r>
      <t xml:space="preserve">Servizio Opzionale di </t>
    </r>
    <r>
      <rPr>
        <b/>
        <sz val="10"/>
        <rFont val="Arial"/>
        <family val="2"/>
      </rPr>
      <t>Variazione Interfacce - n. 5 FC (16 Gbps cad)</t>
    </r>
  </si>
  <si>
    <r>
      <t xml:space="preserve">Servizio Opzionale di </t>
    </r>
    <r>
      <rPr>
        <b/>
        <sz val="10"/>
        <rFont val="Arial"/>
        <family val="2"/>
      </rPr>
      <t>Variazione Interfacce - n. 10 FC (8 Gbps cad)</t>
    </r>
  </si>
  <si>
    <r>
      <t xml:space="preserve">Servizio opzionale di </t>
    </r>
    <r>
      <rPr>
        <b/>
        <sz val="10"/>
        <rFont val="Arial"/>
        <family val="2"/>
      </rPr>
      <t>Trasloco Interno</t>
    </r>
  </si>
  <si>
    <t>TOTALE</t>
  </si>
  <si>
    <t>ISTRUZIONE PER IL CONCORRENTE
Popolare solo le voci di offerta economica evidenziate in giallo</t>
  </si>
  <si>
    <t>Totale quanità</t>
  </si>
  <si>
    <r>
      <t xml:space="preserve">Servizio opzionale di </t>
    </r>
    <r>
      <rPr>
        <b/>
        <sz val="10"/>
        <rFont val="Arial"/>
        <family val="2"/>
      </rPr>
      <t>Nuovo Collegamento</t>
    </r>
    <r>
      <rPr>
        <sz val="10"/>
        <rFont val="Arial"/>
        <family val="2"/>
      </rPr>
      <t xml:space="preserve">  - Una Tantum - </t>
    </r>
    <r>
      <rPr>
        <b/>
        <sz val="10"/>
        <rFont val="Arial"/>
        <family val="2"/>
      </rPr>
      <t>Fascia D</t>
    </r>
  </si>
  <si>
    <r>
      <t xml:space="preserve">Servizio opzionale di </t>
    </r>
    <r>
      <rPr>
        <b/>
        <sz val="10"/>
        <rFont val="Arial"/>
        <family val="2"/>
      </rPr>
      <t>Trasloco Esterno</t>
    </r>
    <r>
      <rPr>
        <sz val="10"/>
        <rFont val="Arial"/>
        <family val="2"/>
      </rPr>
      <t xml:space="preserve">  - una tantum - </t>
    </r>
    <r>
      <rPr>
        <b/>
        <sz val="10"/>
        <rFont val="Arial"/>
        <family val="2"/>
      </rPr>
      <t>Fascia D</t>
    </r>
  </si>
  <si>
    <t>Servizio</t>
  </si>
  <si>
    <t>Prezzo di partenza</t>
  </si>
  <si>
    <t>Prezzo Offerto
Fascia D</t>
  </si>
  <si>
    <t>Ribasso</t>
  </si>
  <si>
    <t>Prezzo ulteriori Fasce</t>
  </si>
  <si>
    <r>
      <t xml:space="preserve">Servizio opzionale di </t>
    </r>
    <r>
      <rPr>
        <b/>
        <sz val="10"/>
        <rFont val="Arial"/>
        <family val="2"/>
      </rPr>
      <t>Trasloco Esterno</t>
    </r>
    <r>
      <rPr>
        <sz val="10"/>
        <rFont val="Arial"/>
        <family val="2"/>
      </rPr>
      <t xml:space="preserve">  - una tantum - Fascia D</t>
    </r>
  </si>
  <si>
    <r>
      <t xml:space="preserve">Servizio opzionale di </t>
    </r>
    <r>
      <rPr>
        <b/>
        <sz val="10"/>
        <rFont val="Arial"/>
        <family val="2"/>
      </rPr>
      <t>Trasloco Esterno</t>
    </r>
    <r>
      <rPr>
        <sz val="10"/>
        <rFont val="Arial"/>
        <family val="2"/>
      </rPr>
      <t xml:space="preserve">  - una tantum - Fascia A </t>
    </r>
  </si>
  <si>
    <r>
      <t xml:space="preserve">Servizio opzionale di </t>
    </r>
    <r>
      <rPr>
        <b/>
        <sz val="10"/>
        <rFont val="Arial"/>
        <family val="2"/>
      </rPr>
      <t>Trasloco Esterno</t>
    </r>
    <r>
      <rPr>
        <sz val="10"/>
        <rFont val="Arial"/>
        <family val="2"/>
      </rPr>
      <t xml:space="preserve">  - una tantum - Fascia B</t>
    </r>
  </si>
  <si>
    <r>
      <t xml:space="preserve">Servizio opzionale di </t>
    </r>
    <r>
      <rPr>
        <b/>
        <sz val="10"/>
        <rFont val="Arial"/>
        <family val="2"/>
      </rPr>
      <t>Trasloco Esterno</t>
    </r>
    <r>
      <rPr>
        <sz val="10"/>
        <rFont val="Arial"/>
        <family val="2"/>
      </rPr>
      <t xml:space="preserve">  - una tantum - Fascia C</t>
    </r>
  </si>
  <si>
    <r>
      <t xml:space="preserve">Di seguito vengono calcolati i prezzi per le fasce A, B e C per i servizi opzionali “Nuovo Collegamento” e "Trasloco Esterno". Tali prezzi, </t>
    </r>
    <r>
      <rPr>
        <b/>
        <u/>
        <sz val="10"/>
        <color theme="1"/>
        <rFont val="Arial"/>
        <family val="2"/>
      </rPr>
      <t>che rilevano ai soli fini esecutivi</t>
    </r>
    <r>
      <rPr>
        <sz val="10"/>
        <color theme="1"/>
        <rFont val="Arial"/>
        <family val="2"/>
      </rPr>
      <t>, vengono determinati applicando, per ogni riga, il ribasso offerto per le fasce D dei rispettivi servizi.</t>
    </r>
  </si>
  <si>
    <t>Durata (mesi)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</si>
</sst>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€&quot;\ #,##0.00"/>
    <numFmt numFmtId="165" formatCode="#,##0.00\ &quot;€&quot;"/>
    <numFmt numFmtId="166" formatCode="_-* #,##0.0000_-;\-* #,##0.0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12"/>
      <color rgb="FFC00000"/>
      <name val="Arial"/>
      <family val="2"/>
    </font>
    <font>
      <b/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164" fontId="2" fillId="0" borderId="6" xfId="3" applyNumberFormat="1" applyBorder="1" applyAlignment="1">
      <alignment vertical="center" wrapText="1"/>
    </xf>
    <xf numFmtId="0" fontId="2" fillId="0" borderId="6" xfId="3" applyBorder="1" applyAlignment="1">
      <alignment horizontal="center" vertical="center"/>
    </xf>
    <xf numFmtId="0" fontId="2" fillId="0" borderId="6" xfId="3" applyBorder="1" applyAlignment="1">
      <alignment vertical="center" wrapText="1"/>
    </xf>
    <xf numFmtId="0" fontId="2" fillId="0" borderId="6" xfId="3" applyBorder="1" applyAlignment="1">
      <alignment vertical="center"/>
    </xf>
    <xf numFmtId="0" fontId="5" fillId="0" borderId="0" xfId="0" applyFont="1"/>
    <xf numFmtId="0" fontId="5" fillId="2" borderId="0" xfId="0" applyFont="1" applyFill="1"/>
    <xf numFmtId="165" fontId="4" fillId="0" borderId="0" xfId="0" applyNumberFormat="1" applyFont="1"/>
    <xf numFmtId="44" fontId="3" fillId="0" borderId="6" xfId="2" applyFont="1" applyFill="1" applyBorder="1" applyAlignment="1" applyProtection="1">
      <alignment horizontal="center" vertical="center"/>
    </xf>
    <xf numFmtId="0" fontId="3" fillId="0" borderId="6" xfId="3" applyFont="1" applyBorder="1" applyAlignment="1">
      <alignment horizontal="center" vertical="center"/>
    </xf>
    <xf numFmtId="44" fontId="6" fillId="3" borderId="6" xfId="2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 applyAlignment="1">
      <alignment horizontal="center" vertical="center" wrapText="1"/>
    </xf>
    <xf numFmtId="0" fontId="3" fillId="4" borderId="6" xfId="3" applyFont="1" applyFill="1" applyBorder="1" applyAlignment="1">
      <alignment horizontal="center" vertical="center" wrapText="1"/>
    </xf>
    <xf numFmtId="0" fontId="3" fillId="4" borderId="6" xfId="3" applyFont="1" applyFill="1" applyBorder="1" applyAlignment="1">
      <alignment horizontal="left" vertical="center" wrapText="1"/>
    </xf>
    <xf numFmtId="44" fontId="6" fillId="4" borderId="6" xfId="2" applyFont="1" applyFill="1" applyBorder="1" applyAlignment="1" applyProtection="1">
      <alignment horizontal="center" vertical="center"/>
    </xf>
    <xf numFmtId="44" fontId="2" fillId="2" borderId="6" xfId="2" applyFont="1" applyFill="1" applyBorder="1" applyAlignment="1" applyProtection="1">
      <alignment horizontal="center" vertical="center"/>
      <protection locked="0"/>
    </xf>
    <xf numFmtId="166" fontId="2" fillId="2" borderId="6" xfId="1" applyNumberFormat="1" applyFont="1" applyFill="1" applyBorder="1" applyAlignment="1" applyProtection="1">
      <alignment horizontal="center" vertical="center"/>
      <protection locked="0"/>
    </xf>
    <xf numFmtId="44" fontId="4" fillId="2" borderId="7" xfId="2" applyFont="1" applyFill="1" applyBorder="1" applyAlignment="1">
      <alignment horizontal="center"/>
    </xf>
    <xf numFmtId="44" fontId="4" fillId="2" borderId="8" xfId="2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0" fontId="2" fillId="2" borderId="1" xfId="1" applyNumberFormat="1" applyFont="1" applyFill="1" applyBorder="1" applyAlignment="1" applyProtection="1">
      <alignment horizontal="center" vertical="center"/>
    </xf>
    <xf numFmtId="0" fontId="2" fillId="2" borderId="2" xfId="1" applyNumberFormat="1" applyFont="1" applyFill="1" applyBorder="1" applyAlignment="1" applyProtection="1">
      <alignment horizontal="center" vertical="center"/>
    </xf>
    <xf numFmtId="0" fontId="2" fillId="2" borderId="12" xfId="1" applyNumberFormat="1" applyFont="1" applyFill="1" applyBorder="1" applyAlignment="1" applyProtection="1">
      <alignment horizontal="center" vertical="center"/>
    </xf>
    <xf numFmtId="0" fontId="2" fillId="2" borderId="13" xfId="1" applyNumberFormat="1" applyFont="1" applyFill="1" applyBorder="1" applyAlignment="1" applyProtection="1">
      <alignment horizontal="center" vertical="center"/>
    </xf>
    <xf numFmtId="0" fontId="2" fillId="2" borderId="3" xfId="1" applyNumberFormat="1" applyFont="1" applyFill="1" applyBorder="1" applyAlignment="1" applyProtection="1">
      <alignment horizontal="center" vertical="center"/>
    </xf>
    <xf numFmtId="0" fontId="2" fillId="2" borderId="5" xfId="1" applyNumberFormat="1" applyFont="1" applyFill="1" applyBorder="1" applyAlignment="1" applyProtection="1">
      <alignment horizontal="center" vertical="center"/>
    </xf>
    <xf numFmtId="0" fontId="3" fillId="4" borderId="6" xfId="3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44" fontId="3" fillId="0" borderId="6" xfId="2" applyFont="1" applyFill="1" applyBorder="1" applyAlignment="1" applyProtection="1">
      <alignment horizontal="center" vertical="center"/>
    </xf>
    <xf numFmtId="44" fontId="6" fillId="4" borderId="6" xfId="2" applyFont="1" applyFill="1" applyBorder="1" applyAlignment="1" applyProtection="1">
      <alignment horizontal="center" vertical="center"/>
    </xf>
    <xf numFmtId="0" fontId="3" fillId="0" borderId="9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</cellXfs>
  <cellStyles count="4">
    <cellStyle name="Migliaia" xfId="1" builtinId="3"/>
    <cellStyle name="Normale" xfId="0" builtinId="0"/>
    <cellStyle name="Normale 2" xfId="3" xr:uid="{D066619D-E9DB-478D-9D8D-244FF9D738A6}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6"/>
  <sheetViews>
    <sheetView tabSelected="1" zoomScale="90" zoomScaleNormal="90" workbookViewId="0">
      <selection activeCell="D4" sqref="D4:D24"/>
    </sheetView>
  </sheetViews>
  <sheetFormatPr defaultRowHeight="12.75" x14ac:dyDescent="0.2"/>
  <cols>
    <col min="1" max="1" width="2.85546875" style="6" customWidth="1"/>
    <col min="2" max="2" width="74.7109375" style="6" customWidth="1"/>
    <col min="3" max="3" width="13.42578125" style="6" customWidth="1"/>
    <col min="4" max="4" width="14.140625" style="6" customWidth="1"/>
    <col min="5" max="5" width="11.7109375" style="6" customWidth="1"/>
    <col min="6" max="6" width="7.85546875" style="6" customWidth="1"/>
    <col min="7" max="7" width="15.7109375" style="6" customWidth="1"/>
    <col min="8" max="8" width="19.140625" style="6" customWidth="1"/>
    <col min="9" max="16384" width="9.140625" style="6"/>
  </cols>
  <sheetData>
    <row r="2" spans="2:8" ht="31.5" x14ac:dyDescent="0.2">
      <c r="B2" s="11" t="s">
        <v>31</v>
      </c>
      <c r="C2" s="29" t="s">
        <v>0</v>
      </c>
      <c r="D2" s="29"/>
      <c r="E2" s="29" t="s">
        <v>32</v>
      </c>
      <c r="F2" s="29" t="s">
        <v>45</v>
      </c>
      <c r="G2" s="29" t="s">
        <v>1</v>
      </c>
      <c r="H2" s="29" t="s">
        <v>2</v>
      </c>
    </row>
    <row r="3" spans="2:8" ht="25.5" x14ac:dyDescent="0.2">
      <c r="B3" s="13" t="s">
        <v>3</v>
      </c>
      <c r="C3" s="12" t="s">
        <v>4</v>
      </c>
      <c r="D3" s="12" t="s">
        <v>5</v>
      </c>
      <c r="E3" s="29"/>
      <c r="F3" s="29"/>
      <c r="G3" s="29"/>
      <c r="H3" s="29"/>
    </row>
    <row r="4" spans="2:8" ht="25.5" x14ac:dyDescent="0.2">
      <c r="B4" s="1" t="s">
        <v>6</v>
      </c>
      <c r="C4" s="8">
        <v>1300</v>
      </c>
      <c r="D4" s="10"/>
      <c r="E4" s="9">
        <v>34</v>
      </c>
      <c r="F4" s="36">
        <v>36</v>
      </c>
      <c r="G4" s="31">
        <f>F4*(C4*E4+C5*E5)</f>
        <v>3276000</v>
      </c>
      <c r="H4" s="32">
        <f>(D4*E4*F4)+(D5*E5*F4)</f>
        <v>0</v>
      </c>
    </row>
    <row r="5" spans="2:8" ht="25.5" x14ac:dyDescent="0.2">
      <c r="B5" s="1" t="s">
        <v>8</v>
      </c>
      <c r="C5" s="8">
        <v>7800</v>
      </c>
      <c r="D5" s="10"/>
      <c r="E5" s="9">
        <v>6</v>
      </c>
      <c r="F5" s="36"/>
      <c r="G5" s="31"/>
      <c r="H5" s="32"/>
    </row>
    <row r="6" spans="2:8" x14ac:dyDescent="0.2">
      <c r="B6" s="3" t="s">
        <v>9</v>
      </c>
      <c r="C6" s="8">
        <v>5000</v>
      </c>
      <c r="D6" s="10"/>
      <c r="E6" s="9">
        <v>4</v>
      </c>
      <c r="F6" s="9">
        <v>36</v>
      </c>
      <c r="G6" s="8">
        <f>+C6*E6*F6</f>
        <v>720000</v>
      </c>
      <c r="H6" s="14">
        <f>+D6*E6*F6</f>
        <v>0</v>
      </c>
    </row>
    <row r="7" spans="2:8" x14ac:dyDescent="0.2">
      <c r="B7" s="3" t="s">
        <v>10</v>
      </c>
      <c r="C7" s="8">
        <v>600</v>
      </c>
      <c r="D7" s="10"/>
      <c r="E7" s="9">
        <v>38</v>
      </c>
      <c r="F7" s="9">
        <v>36</v>
      </c>
      <c r="G7" s="8">
        <f>+C7*E7*F7</f>
        <v>820800</v>
      </c>
      <c r="H7" s="14">
        <f t="shared" ref="H7:H9" si="0">+D7*E7*F7</f>
        <v>0</v>
      </c>
    </row>
    <row r="8" spans="2:8" x14ac:dyDescent="0.2">
      <c r="B8" s="3" t="s">
        <v>11</v>
      </c>
      <c r="C8" s="8">
        <v>300</v>
      </c>
      <c r="D8" s="10"/>
      <c r="E8" s="9">
        <v>20</v>
      </c>
      <c r="F8" s="9">
        <v>36</v>
      </c>
      <c r="G8" s="8">
        <f>+C8*E8*F8</f>
        <v>216000</v>
      </c>
      <c r="H8" s="14">
        <f t="shared" si="0"/>
        <v>0</v>
      </c>
    </row>
    <row r="9" spans="2:8" ht="25.5" x14ac:dyDescent="0.2">
      <c r="B9" s="3" t="s">
        <v>12</v>
      </c>
      <c r="C9" s="8">
        <v>1300</v>
      </c>
      <c r="D9" s="10"/>
      <c r="E9" s="9">
        <v>26</v>
      </c>
      <c r="F9" s="9">
        <v>24</v>
      </c>
      <c r="G9" s="8">
        <f>C9*E9*F9</f>
        <v>811200</v>
      </c>
      <c r="H9" s="14">
        <f t="shared" si="0"/>
        <v>0</v>
      </c>
    </row>
    <row r="10" spans="2:8" x14ac:dyDescent="0.2">
      <c r="B10" s="3" t="s">
        <v>33</v>
      </c>
      <c r="C10" s="8">
        <v>21200</v>
      </c>
      <c r="D10" s="10"/>
      <c r="E10" s="9">
        <v>13</v>
      </c>
      <c r="F10" s="2" t="s">
        <v>7</v>
      </c>
      <c r="G10" s="8">
        <f>+C10*E10</f>
        <v>275600</v>
      </c>
      <c r="H10" s="14">
        <f>+D10*E10</f>
        <v>0</v>
      </c>
    </row>
    <row r="11" spans="2:8" x14ac:dyDescent="0.2">
      <c r="B11" s="3" t="s">
        <v>34</v>
      </c>
      <c r="C11" s="8">
        <v>11300</v>
      </c>
      <c r="D11" s="10"/>
      <c r="E11" s="9">
        <v>9</v>
      </c>
      <c r="F11" s="2" t="s">
        <v>7</v>
      </c>
      <c r="G11" s="8">
        <f>+C11*E11</f>
        <v>101700</v>
      </c>
      <c r="H11" s="14">
        <f>+D11*E11</f>
        <v>0</v>
      </c>
    </row>
    <row r="12" spans="2:8" x14ac:dyDescent="0.2">
      <c r="B12" s="4" t="s">
        <v>17</v>
      </c>
      <c r="C12" s="8">
        <v>2500</v>
      </c>
      <c r="D12" s="10"/>
      <c r="E12" s="33">
        <v>22</v>
      </c>
      <c r="F12" s="2" t="s">
        <v>7</v>
      </c>
      <c r="G12" s="31">
        <f>ROUND(AVERAGE(C12:C23),2)*E12</f>
        <v>451183.26</v>
      </c>
      <c r="H12" s="32" t="e">
        <f>ROUND(AVERAGE(D12:D23),2)*E12</f>
        <v>#DIV/0!</v>
      </c>
    </row>
    <row r="13" spans="2:8" x14ac:dyDescent="0.2">
      <c r="B13" s="4" t="s">
        <v>18</v>
      </c>
      <c r="C13" s="8">
        <v>4500</v>
      </c>
      <c r="D13" s="10"/>
      <c r="E13" s="34"/>
      <c r="F13" s="2" t="s">
        <v>7</v>
      </c>
      <c r="G13" s="31"/>
      <c r="H13" s="32"/>
    </row>
    <row r="14" spans="2:8" x14ac:dyDescent="0.2">
      <c r="B14" s="4" t="s">
        <v>19</v>
      </c>
      <c r="C14" s="8">
        <v>11000</v>
      </c>
      <c r="D14" s="10"/>
      <c r="E14" s="34"/>
      <c r="F14" s="2" t="s">
        <v>7</v>
      </c>
      <c r="G14" s="31"/>
      <c r="H14" s="32"/>
    </row>
    <row r="15" spans="2:8" x14ac:dyDescent="0.2">
      <c r="B15" s="4" t="s">
        <v>20</v>
      </c>
      <c r="C15" s="8">
        <v>12300</v>
      </c>
      <c r="D15" s="10"/>
      <c r="E15" s="34"/>
      <c r="F15" s="2" t="s">
        <v>7</v>
      </c>
      <c r="G15" s="31"/>
      <c r="H15" s="32"/>
    </row>
    <row r="16" spans="2:8" x14ac:dyDescent="0.2">
      <c r="B16" s="4" t="s">
        <v>21</v>
      </c>
      <c r="C16" s="8">
        <v>5500</v>
      </c>
      <c r="D16" s="10"/>
      <c r="E16" s="34"/>
      <c r="F16" s="2" t="s">
        <v>7</v>
      </c>
      <c r="G16" s="31"/>
      <c r="H16" s="32"/>
    </row>
    <row r="17" spans="2:8" x14ac:dyDescent="0.2">
      <c r="B17" s="4" t="s">
        <v>22</v>
      </c>
      <c r="C17" s="8">
        <v>4500</v>
      </c>
      <c r="D17" s="10"/>
      <c r="E17" s="34"/>
      <c r="F17" s="2" t="s">
        <v>7</v>
      </c>
      <c r="G17" s="31"/>
      <c r="H17" s="32"/>
    </row>
    <row r="18" spans="2:8" x14ac:dyDescent="0.2">
      <c r="B18" s="4" t="s">
        <v>23</v>
      </c>
      <c r="C18" s="8">
        <v>2500</v>
      </c>
      <c r="D18" s="10"/>
      <c r="E18" s="34"/>
      <c r="F18" s="2" t="s">
        <v>7</v>
      </c>
      <c r="G18" s="31"/>
      <c r="H18" s="32"/>
    </row>
    <row r="19" spans="2:8" x14ac:dyDescent="0.2">
      <c r="B19" s="4" t="s">
        <v>24</v>
      </c>
      <c r="C19" s="8">
        <v>80000</v>
      </c>
      <c r="D19" s="10"/>
      <c r="E19" s="34"/>
      <c r="F19" s="2" t="s">
        <v>7</v>
      </c>
      <c r="G19" s="31"/>
      <c r="H19" s="32"/>
    </row>
    <row r="20" spans="2:8" x14ac:dyDescent="0.2">
      <c r="B20" s="4" t="s">
        <v>25</v>
      </c>
      <c r="C20" s="8">
        <v>12000</v>
      </c>
      <c r="D20" s="10"/>
      <c r="E20" s="34"/>
      <c r="F20" s="2" t="s">
        <v>7</v>
      </c>
      <c r="G20" s="31"/>
      <c r="H20" s="32"/>
    </row>
    <row r="21" spans="2:8" x14ac:dyDescent="0.2">
      <c r="B21" s="4" t="s">
        <v>26</v>
      </c>
      <c r="C21" s="8">
        <v>70000</v>
      </c>
      <c r="D21" s="10"/>
      <c r="E21" s="34"/>
      <c r="F21" s="2" t="s">
        <v>7</v>
      </c>
      <c r="G21" s="31"/>
      <c r="H21" s="32"/>
    </row>
    <row r="22" spans="2:8" x14ac:dyDescent="0.2">
      <c r="B22" s="4" t="s">
        <v>27</v>
      </c>
      <c r="C22" s="8">
        <v>28000</v>
      </c>
      <c r="D22" s="10"/>
      <c r="E22" s="34"/>
      <c r="F22" s="2" t="s">
        <v>7</v>
      </c>
      <c r="G22" s="31"/>
      <c r="H22" s="32"/>
    </row>
    <row r="23" spans="2:8" x14ac:dyDescent="0.2">
      <c r="B23" s="4" t="s">
        <v>28</v>
      </c>
      <c r="C23" s="8">
        <v>13300</v>
      </c>
      <c r="D23" s="10"/>
      <c r="E23" s="35"/>
      <c r="F23" s="2" t="s">
        <v>7</v>
      </c>
      <c r="G23" s="31"/>
      <c r="H23" s="32"/>
    </row>
    <row r="24" spans="2:8" x14ac:dyDescent="0.2">
      <c r="B24" s="4" t="s">
        <v>29</v>
      </c>
      <c r="C24" s="8">
        <v>1800</v>
      </c>
      <c r="D24" s="10"/>
      <c r="E24" s="9">
        <v>10</v>
      </c>
      <c r="F24" s="2" t="s">
        <v>7</v>
      </c>
      <c r="G24" s="8">
        <f>+C24*E24</f>
        <v>18000</v>
      </c>
      <c r="H24" s="14">
        <f>+D24*E24</f>
        <v>0</v>
      </c>
    </row>
    <row r="25" spans="2:8" x14ac:dyDescent="0.2">
      <c r="B25" s="5"/>
      <c r="C25" s="7"/>
      <c r="D25" s="7"/>
      <c r="E25" s="21" t="s">
        <v>30</v>
      </c>
      <c r="F25" s="22"/>
      <c r="G25" s="8">
        <f>SUM(G4:G24)</f>
        <v>6690483.2599999998</v>
      </c>
      <c r="H25" s="14" t="e">
        <f>SUM(H4:H24)</f>
        <v>#DIV/0!</v>
      </c>
    </row>
    <row r="27" spans="2:8" ht="31.5" customHeight="1" x14ac:dyDescent="0.2">
      <c r="B27" s="30" t="s">
        <v>44</v>
      </c>
      <c r="C27" s="30"/>
      <c r="D27" s="30"/>
      <c r="E27" s="30"/>
      <c r="F27" s="30"/>
      <c r="G27" s="30"/>
    </row>
    <row r="28" spans="2:8" ht="46.5" customHeight="1" x14ac:dyDescent="0.2">
      <c r="B28" s="13" t="s">
        <v>35</v>
      </c>
      <c r="C28" s="12" t="s">
        <v>36</v>
      </c>
      <c r="D28" s="12" t="s">
        <v>37</v>
      </c>
      <c r="E28" s="12" t="s">
        <v>38</v>
      </c>
      <c r="F28" s="29" t="s">
        <v>39</v>
      </c>
      <c r="G28" s="29"/>
    </row>
    <row r="29" spans="2:8" x14ac:dyDescent="0.2">
      <c r="B29" s="3" t="s">
        <v>16</v>
      </c>
      <c r="C29" s="8">
        <v>21200</v>
      </c>
      <c r="D29" s="15">
        <f>+D10</f>
        <v>0</v>
      </c>
      <c r="E29" s="16">
        <f>ROUND(1-D29/C29,4)</f>
        <v>1</v>
      </c>
      <c r="F29" s="19"/>
      <c r="G29" s="20"/>
    </row>
    <row r="30" spans="2:8" x14ac:dyDescent="0.2">
      <c r="B30" s="3" t="s">
        <v>13</v>
      </c>
      <c r="C30" s="8">
        <v>12800</v>
      </c>
      <c r="D30" s="23"/>
      <c r="E30" s="24"/>
      <c r="F30" s="17">
        <f>+C30*(1-$E$29)</f>
        <v>0</v>
      </c>
      <c r="G30" s="18"/>
    </row>
    <row r="31" spans="2:8" x14ac:dyDescent="0.2">
      <c r="B31" s="3" t="s">
        <v>14</v>
      </c>
      <c r="C31" s="8">
        <v>15600</v>
      </c>
      <c r="D31" s="25"/>
      <c r="E31" s="26"/>
      <c r="F31" s="17">
        <f t="shared" ref="F31:F32" si="1">+C31*(1-$E$29)</f>
        <v>0</v>
      </c>
      <c r="G31" s="18"/>
    </row>
    <row r="32" spans="2:8" x14ac:dyDescent="0.2">
      <c r="B32" s="3" t="s">
        <v>15</v>
      </c>
      <c r="C32" s="8">
        <v>18400</v>
      </c>
      <c r="D32" s="27"/>
      <c r="E32" s="28"/>
      <c r="F32" s="17">
        <f t="shared" si="1"/>
        <v>0</v>
      </c>
      <c r="G32" s="18"/>
    </row>
    <row r="33" spans="2:7" x14ac:dyDescent="0.2">
      <c r="B33" s="3" t="s">
        <v>40</v>
      </c>
      <c r="C33" s="8">
        <v>11300</v>
      </c>
      <c r="D33" s="15">
        <f>+D11</f>
        <v>0</v>
      </c>
      <c r="E33" s="16">
        <f>ROUND(1-D33/C33,4)</f>
        <v>1</v>
      </c>
      <c r="F33" s="19"/>
      <c r="G33" s="20"/>
    </row>
    <row r="34" spans="2:7" x14ac:dyDescent="0.2">
      <c r="B34" s="3" t="s">
        <v>41</v>
      </c>
      <c r="C34" s="8">
        <v>2900</v>
      </c>
      <c r="D34" s="23"/>
      <c r="E34" s="24"/>
      <c r="F34" s="17">
        <f>+C34*(1-$E$33)</f>
        <v>0</v>
      </c>
      <c r="G34" s="18"/>
    </row>
    <row r="35" spans="2:7" x14ac:dyDescent="0.2">
      <c r="B35" s="3" t="s">
        <v>42</v>
      </c>
      <c r="C35" s="8">
        <v>5700</v>
      </c>
      <c r="D35" s="25"/>
      <c r="E35" s="26"/>
      <c r="F35" s="17">
        <f t="shared" ref="F35:F36" si="2">+C35*(1-$E$33)</f>
        <v>0</v>
      </c>
      <c r="G35" s="18"/>
    </row>
    <row r="36" spans="2:7" x14ac:dyDescent="0.2">
      <c r="B36" s="3" t="s">
        <v>43</v>
      </c>
      <c r="C36" s="8">
        <v>8500</v>
      </c>
      <c r="D36" s="27"/>
      <c r="E36" s="28"/>
      <c r="F36" s="17">
        <f t="shared" si="2"/>
        <v>0</v>
      </c>
      <c r="G36" s="18"/>
    </row>
  </sheetData>
  <sheetProtection algorithmName="SHA-512" hashValue="FY4waqN9kR8lIx4aycKCOzGuH49ExYvoTDgTbFrXnTHFNrf/6VFJ5VkEVn5mrgBbHhByo/hn5c60WFsUBmFyyQ==" saltValue="DPxfv7Nq1ay7tVdeDIQLpg==" spinCount="100000" sheet="1" objects="1" scenarios="1"/>
  <mergeCells count="24">
    <mergeCell ref="C2:D2"/>
    <mergeCell ref="E2:E3"/>
    <mergeCell ref="F2:F3"/>
    <mergeCell ref="G2:G3"/>
    <mergeCell ref="H2:H3"/>
    <mergeCell ref="G12:G23"/>
    <mergeCell ref="H12:H23"/>
    <mergeCell ref="E12:E23"/>
    <mergeCell ref="F4:F5"/>
    <mergeCell ref="G4:G5"/>
    <mergeCell ref="H4:H5"/>
    <mergeCell ref="F36:G36"/>
    <mergeCell ref="F33:G33"/>
    <mergeCell ref="E25:F25"/>
    <mergeCell ref="D30:E32"/>
    <mergeCell ref="F28:G28"/>
    <mergeCell ref="F29:G29"/>
    <mergeCell ref="F30:G30"/>
    <mergeCell ref="F31:G31"/>
    <mergeCell ref="F32:G32"/>
    <mergeCell ref="B27:G27"/>
    <mergeCell ref="D34:E36"/>
    <mergeCell ref="F34:G34"/>
    <mergeCell ref="F35:G35"/>
  </mergeCells>
  <pageMargins left="0.7" right="0.7" top="0.75" bottom="0.75" header="0.3" footer="0.3"/>
  <ignoredErrors>
    <ignoredError sqref="G12:H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di ausilio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Salvia Giuliano</dc:creator>
  <cp:lastModifiedBy>Salvia Giuliano</cp:lastModifiedBy>
  <dcterms:created xsi:type="dcterms:W3CDTF">2015-06-05T18:17:20Z</dcterms:created>
  <dcterms:modified xsi:type="dcterms:W3CDTF">2025-09-15T09:48:43Z</dcterms:modified>
</cp:coreProperties>
</file>